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2_UCOVA\2.11_Prestations\Eclairage des vitrines\"/>
    </mc:Choice>
  </mc:AlternateContent>
  <xr:revisionPtr revIDLastSave="0" documentId="13_ncr:1_{E305DFEB-3BE3-4274-ACA9-F39836A948CB}" xr6:coauthVersionLast="47" xr6:coauthVersionMax="47" xr10:uidLastSave="{00000000-0000-0000-0000-000000000000}"/>
  <bookViews>
    <workbookView xWindow="-28920" yWindow="-120" windowWidth="29040" windowHeight="15840" xr2:uid="{63A05497-B221-46AD-9F47-375187518412}"/>
  </bookViews>
  <sheets>
    <sheet name="Calcul éclairage vitri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F28" i="1" s="1"/>
  <c r="E39" i="1"/>
  <c r="E38" i="1"/>
  <c r="E37" i="1"/>
  <c r="E36" i="1"/>
  <c r="E35" i="1"/>
  <c r="E34" i="1"/>
  <c r="E33" i="1"/>
  <c r="E32" i="1"/>
  <c r="E30" i="1"/>
  <c r="E29" i="1"/>
  <c r="E28" i="1"/>
  <c r="E27" i="1"/>
  <c r="E26" i="1"/>
  <c r="E25" i="1"/>
  <c r="E23" i="1"/>
  <c r="E22" i="1"/>
  <c r="E21" i="1"/>
  <c r="E19" i="1"/>
  <c r="E18" i="1"/>
  <c r="E17" i="1"/>
  <c r="K20" i="1"/>
  <c r="L20" i="1" s="1"/>
  <c r="K24" i="1"/>
  <c r="L24" i="1" s="1"/>
  <c r="K31" i="1"/>
  <c r="L31" i="1" s="1"/>
  <c r="D22" i="1"/>
  <c r="D23" i="1"/>
  <c r="D32" i="1"/>
  <c r="D33" i="1"/>
  <c r="D34" i="1"/>
  <c r="D35" i="1"/>
  <c r="D36" i="1"/>
  <c r="D37" i="1"/>
  <c r="D38" i="1"/>
  <c r="D39" i="1"/>
  <c r="D25" i="1"/>
  <c r="D26" i="1"/>
  <c r="D27" i="1"/>
  <c r="D28" i="1"/>
  <c r="D29" i="1"/>
  <c r="D30" i="1"/>
  <c r="D17" i="1"/>
  <c r="D18" i="1"/>
  <c r="D19" i="1"/>
  <c r="D21" i="1"/>
  <c r="F21" i="1" l="1"/>
  <c r="G21" i="1" s="1"/>
  <c r="K21" i="1" s="1"/>
  <c r="L21" i="1" s="1"/>
  <c r="F37" i="1"/>
  <c r="F30" i="1"/>
  <c r="G30" i="1" s="1"/>
  <c r="H30" i="1" s="1"/>
  <c r="F29" i="1"/>
  <c r="F22" i="1"/>
  <c r="G22" i="1" s="1"/>
  <c r="H22" i="1" s="1"/>
  <c r="F38" i="1"/>
  <c r="G38" i="1" s="1"/>
  <c r="K38" i="1" s="1"/>
  <c r="L38" i="1" s="1"/>
  <c r="F17" i="1"/>
  <c r="G17" i="1" s="1"/>
  <c r="K17" i="1" s="1"/>
  <c r="F36" i="1"/>
  <c r="G36" i="1" s="1"/>
  <c r="H36" i="1" s="1"/>
  <c r="F23" i="1"/>
  <c r="G23" i="1" s="1"/>
  <c r="H23" i="1" s="1"/>
  <c r="F18" i="1"/>
  <c r="G18" i="1" s="1"/>
  <c r="H18" i="1" s="1"/>
  <c r="F32" i="1"/>
  <c r="F25" i="1"/>
  <c r="F19" i="1"/>
  <c r="G19" i="1" s="1"/>
  <c r="K19" i="1" s="1"/>
  <c r="L19" i="1" s="1"/>
  <c r="F33" i="1"/>
  <c r="G33" i="1" s="1"/>
  <c r="K33" i="1" s="1"/>
  <c r="L33" i="1" s="1"/>
  <c r="F26" i="1"/>
  <c r="G26" i="1" s="1"/>
  <c r="H26" i="1" s="1"/>
  <c r="F39" i="1"/>
  <c r="G39" i="1" s="1"/>
  <c r="H39" i="1" s="1"/>
  <c r="F34" i="1"/>
  <c r="F27" i="1"/>
  <c r="G27" i="1" s="1"/>
  <c r="F35" i="1"/>
  <c r="G35" i="1" s="1"/>
  <c r="K35" i="1" s="1"/>
  <c r="L35" i="1" s="1"/>
  <c r="G28" i="1"/>
  <c r="H28" i="1" s="1"/>
  <c r="G37" i="1"/>
  <c r="K37" i="1" s="1"/>
  <c r="L37" i="1" s="1"/>
  <c r="G25" i="1"/>
  <c r="H25" i="1" s="1"/>
  <c r="G29" i="1"/>
  <c r="H29" i="1" s="1"/>
  <c r="G34" i="1"/>
  <c r="K34" i="1" s="1"/>
  <c r="L34" i="1" s="1"/>
  <c r="G32" i="1"/>
  <c r="H32" i="1" s="1"/>
  <c r="H27" i="1"/>
  <c r="K22" i="1" l="1"/>
  <c r="L22" i="1" s="1"/>
  <c r="H17" i="1"/>
  <c r="H38" i="1"/>
  <c r="K28" i="1"/>
  <c r="L28" i="1" s="1"/>
  <c r="H37" i="1"/>
  <c r="H19" i="1"/>
  <c r="H34" i="1"/>
  <c r="H33" i="1"/>
  <c r="K23" i="1"/>
  <c r="L23" i="1" s="1"/>
  <c r="K27" i="1"/>
  <c r="L27" i="1" s="1"/>
  <c r="K39" i="1"/>
  <c r="L39" i="1" s="1"/>
  <c r="K26" i="1"/>
  <c r="L26" i="1" s="1"/>
  <c r="K29" i="1"/>
  <c r="L29" i="1" s="1"/>
  <c r="H21" i="1"/>
  <c r="K36" i="1"/>
  <c r="L36" i="1" s="1"/>
  <c r="K18" i="1"/>
  <c r="K25" i="1"/>
  <c r="L25" i="1" s="1"/>
  <c r="H35" i="1"/>
  <c r="K30" i="1"/>
  <c r="L30" i="1" s="1"/>
  <c r="K32" i="1"/>
  <c r="L32" i="1" s="1"/>
  <c r="L17" i="1"/>
  <c r="K40" i="1" l="1"/>
  <c r="L40" i="1" s="1"/>
  <c r="L18" i="1"/>
</calcChain>
</file>

<file path=xl/sharedStrings.xml><?xml version="1.0" encoding="utf-8"?>
<sst xmlns="http://schemas.openxmlformats.org/spreadsheetml/2006/main" count="18" uniqueCount="16">
  <si>
    <t>Ampoule led</t>
  </si>
  <si>
    <t>Ampoule économique</t>
  </si>
  <si>
    <t>Tube fluorescent</t>
  </si>
  <si>
    <t>Ampoule halogène</t>
  </si>
  <si>
    <t>Nombre de jours d'éclairage</t>
  </si>
  <si>
    <t>Consommation en Watt</t>
  </si>
  <si>
    <t>Consommation en kWh</t>
  </si>
  <si>
    <t>kWh/an</t>
  </si>
  <si>
    <t>Coût par an</t>
  </si>
  <si>
    <t>Total kWh/an</t>
  </si>
  <si>
    <t>Nombre d'ampoules / tubes</t>
  </si>
  <si>
    <t>Calcul de la consommation électrique de l'éclairage</t>
  </si>
  <si>
    <t>Nombre d'heures d'éclairage par jour</t>
  </si>
  <si>
    <t>Coût total
par année</t>
  </si>
  <si>
    <t>NB : le calcul se fait automatiquement, ne compléter / modifier que les cases surlingées en vert</t>
  </si>
  <si>
    <t>Coût du kWh en 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</si>
</sst>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hh/mm&quot; h&quot;;@"/>
    <numFmt numFmtId="168" formatCode="#,##0.00\ &quot;CHF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Frutiger LT Pro 45 Light"/>
      <family val="2"/>
    </font>
    <font>
      <b/>
      <sz val="11"/>
      <color theme="1"/>
      <name val="Frutiger LT Pro 45 Light"/>
      <family val="2"/>
    </font>
    <font>
      <b/>
      <sz val="11"/>
      <color theme="0"/>
      <name val="Frutiger LT Pro 45 Light"/>
      <family val="2"/>
    </font>
    <font>
      <sz val="11"/>
      <color theme="0"/>
      <name val="Frutiger LT Pro 45 Light"/>
      <family val="2"/>
    </font>
    <font>
      <b/>
      <sz val="11"/>
      <name val="Frutiger LT Pro 45 Light"/>
      <family val="2"/>
    </font>
    <font>
      <b/>
      <i/>
      <sz val="11"/>
      <color theme="1"/>
      <name val="Frutiger LT Pro 45 Light"/>
      <family val="2"/>
    </font>
    <font>
      <i/>
      <sz val="11"/>
      <color theme="1"/>
      <name val="Frutiger LT Pro 45 Light"/>
      <family val="2"/>
    </font>
    <font>
      <b/>
      <sz val="16"/>
      <color theme="1"/>
      <name val="Frutiger LT Pro 45 Light"/>
      <family val="2"/>
    </font>
    <font>
      <b/>
      <u/>
      <sz val="18"/>
      <color theme="1"/>
      <name val="Frutiger LT Pro 45 Light"/>
      <family val="2"/>
    </font>
    <font>
      <u/>
      <sz val="11"/>
      <color theme="1"/>
      <name val="Frutiger LT Pro 45 Light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168" fontId="1" fillId="0" borderId="6" xfId="0" applyNumberFormat="1" applyFont="1" applyBorder="1"/>
    <xf numFmtId="0" fontId="1" fillId="0" borderId="1" xfId="0" applyNumberFormat="1" applyFont="1" applyBorder="1" applyAlignment="1">
      <alignment horizontal="center"/>
    </xf>
    <xf numFmtId="168" fontId="1" fillId="0" borderId="1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168" fontId="1" fillId="0" borderId="4" xfId="0" applyNumberFormat="1" applyFont="1" applyBorder="1"/>
    <xf numFmtId="0" fontId="2" fillId="9" borderId="1" xfId="0" applyFont="1" applyFill="1" applyBorder="1"/>
    <xf numFmtId="0" fontId="2" fillId="10" borderId="1" xfId="0" applyFont="1" applyFill="1" applyBorder="1"/>
    <xf numFmtId="0" fontId="2" fillId="11" borderId="1" xfId="0" applyFont="1" applyFill="1" applyBorder="1"/>
    <xf numFmtId="168" fontId="1" fillId="0" borderId="0" xfId="0" applyNumberFormat="1" applyFont="1"/>
    <xf numFmtId="0" fontId="7" fillId="0" borderId="1" xfId="0" applyFont="1" applyBorder="1" applyAlignment="1">
      <alignment horizontal="center"/>
    </xf>
    <xf numFmtId="0" fontId="1" fillId="12" borderId="7" xfId="0" applyFont="1" applyFill="1" applyBorder="1"/>
    <xf numFmtId="168" fontId="1" fillId="0" borderId="5" xfId="0" applyNumberFormat="1" applyFont="1" applyBorder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0" fontId="1" fillId="13" borderId="1" xfId="0" applyFont="1" applyFill="1" applyBorder="1" applyAlignment="1">
      <alignment horizontal="center" vertical="center"/>
    </xf>
    <xf numFmtId="168" fontId="4" fillId="7" borderId="1" xfId="0" applyNumberFormat="1" applyFont="1" applyFill="1" applyBorder="1" applyAlignment="1">
      <alignment horizontal="center" vertical="center"/>
    </xf>
    <xf numFmtId="0" fontId="1" fillId="12" borderId="0" xfId="0" applyFont="1" applyFill="1"/>
    <xf numFmtId="0" fontId="1" fillId="12" borderId="0" xfId="0" applyNumberFormat="1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8" fillId="12" borderId="0" xfId="0" applyFont="1" applyFill="1"/>
    <xf numFmtId="166" fontId="1" fillId="12" borderId="0" xfId="0" applyNumberFormat="1" applyFont="1" applyFill="1" applyAlignment="1">
      <alignment horizontal="center"/>
    </xf>
    <xf numFmtId="168" fontId="1" fillId="12" borderId="0" xfId="0" applyNumberFormat="1" applyFont="1" applyFill="1"/>
    <xf numFmtId="0" fontId="2" fillId="12" borderId="2" xfId="0" applyFont="1" applyFill="1" applyBorder="1"/>
    <xf numFmtId="0" fontId="2" fillId="12" borderId="3" xfId="0" applyFont="1" applyFill="1" applyBorder="1"/>
    <xf numFmtId="0" fontId="1" fillId="12" borderId="10" xfId="0" applyFont="1" applyFill="1" applyBorder="1"/>
    <xf numFmtId="0" fontId="2" fillId="0" borderId="0" xfId="0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/>
    </xf>
    <xf numFmtId="0" fontId="5" fillId="12" borderId="0" xfId="0" applyNumberFormat="1" applyFont="1" applyFill="1" applyBorder="1" applyAlignment="1">
      <alignment horizontal="center"/>
    </xf>
    <xf numFmtId="0" fontId="3" fillId="12" borderId="0" xfId="0" applyNumberFormat="1" applyFont="1" applyFill="1" applyBorder="1" applyAlignment="1">
      <alignment horizontal="center"/>
    </xf>
    <xf numFmtId="0" fontId="2" fillId="12" borderId="9" xfId="0" applyFont="1" applyFill="1" applyBorder="1"/>
    <xf numFmtId="0" fontId="1" fillId="12" borderId="9" xfId="0" applyFont="1" applyFill="1" applyBorder="1" applyAlignment="1">
      <alignment horizontal="center"/>
    </xf>
    <xf numFmtId="0" fontId="7" fillId="0" borderId="1" xfId="0" applyFont="1" applyBorder="1"/>
    <xf numFmtId="0" fontId="4" fillId="5" borderId="7" xfId="0" applyFont="1" applyFill="1" applyBorder="1" applyAlignment="1">
      <alignment horizontal="left" vertical="center"/>
    </xf>
    <xf numFmtId="166" fontId="3" fillId="12" borderId="0" xfId="0" applyNumberFormat="1" applyFont="1" applyFill="1" applyBorder="1" applyAlignment="1">
      <alignment horizontal="center" vertical="center"/>
    </xf>
    <xf numFmtId="0" fontId="1" fillId="12" borderId="0" xfId="0" applyFont="1" applyFill="1" applyAlignment="1">
      <alignment vertical="center"/>
    </xf>
    <xf numFmtId="166" fontId="1" fillId="12" borderId="0" xfId="0" applyNumberFormat="1" applyFont="1" applyFill="1" applyBorder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0" fontId="1" fillId="12" borderId="0" xfId="0" applyNumberFormat="1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6" fillId="14" borderId="0" xfId="0" applyFont="1" applyFill="1" applyAlignment="1">
      <alignment vertical="center"/>
    </xf>
    <xf numFmtId="0" fontId="1" fillId="14" borderId="0" xfId="0" applyFont="1" applyFill="1"/>
    <xf numFmtId="0" fontId="1" fillId="14" borderId="4" xfId="0" applyNumberFormat="1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2" fillId="14" borderId="1" xfId="0" applyNumberFormat="1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/>
    </xf>
    <xf numFmtId="0" fontId="1" fillId="14" borderId="6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0" fontId="1" fillId="12" borderId="9" xfId="0" applyFont="1" applyFill="1" applyBorder="1"/>
    <xf numFmtId="166" fontId="1" fillId="12" borderId="9" xfId="0" applyNumberFormat="1" applyFont="1" applyFill="1" applyBorder="1" applyAlignment="1">
      <alignment horizontal="center"/>
    </xf>
    <xf numFmtId="0" fontId="1" fillId="12" borderId="9" xfId="0" applyNumberFormat="1" applyFont="1" applyFill="1" applyBorder="1" applyAlignment="1">
      <alignment horizontal="center"/>
    </xf>
    <xf numFmtId="168" fontId="1" fillId="12" borderId="8" xfId="0" applyNumberFormat="1" applyFont="1" applyFill="1" applyBorder="1"/>
    <xf numFmtId="0" fontId="1" fillId="12" borderId="7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1" fillId="12" borderId="6" xfId="0" applyNumberFormat="1" applyFont="1" applyFill="1" applyBorder="1" applyAlignment="1">
      <alignment horizontal="center"/>
    </xf>
    <xf numFmtId="0" fontId="1" fillId="12" borderId="4" xfId="0" applyNumberFormat="1" applyFont="1" applyFill="1" applyBorder="1" applyAlignment="1">
      <alignment horizontal="center"/>
    </xf>
    <xf numFmtId="168" fontId="1" fillId="12" borderId="4" xfId="0" applyNumberFormat="1" applyFont="1" applyFill="1" applyBorder="1"/>
    <xf numFmtId="0" fontId="1" fillId="12" borderId="9" xfId="0" applyNumberFormat="1" applyFont="1" applyFill="1" applyBorder="1"/>
    <xf numFmtId="0" fontId="1" fillId="12" borderId="8" xfId="0" applyFont="1" applyFill="1" applyBorder="1"/>
    <xf numFmtId="0" fontId="1" fillId="14" borderId="0" xfId="0" applyNumberFormat="1" applyFont="1" applyFill="1" applyAlignment="1">
      <alignment horizontal="center"/>
    </xf>
    <xf numFmtId="0" fontId="9" fillId="12" borderId="0" xfId="0" applyFont="1" applyFill="1"/>
    <xf numFmtId="0" fontId="10" fillId="1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3B89D-1527-482B-AB4F-47C019F11799}">
  <sheetPr>
    <pageSetUpPr fitToPage="1"/>
  </sheetPr>
  <dimension ref="A1:L60"/>
  <sheetViews>
    <sheetView tabSelected="1" zoomScaleNormal="100" workbookViewId="0"/>
  </sheetViews>
  <sheetFormatPr baseColWidth="10" defaultRowHeight="13.8" x14ac:dyDescent="0.25"/>
  <cols>
    <col min="1" max="1" width="11.5546875" style="1"/>
    <col min="2" max="2" width="38.21875" style="1" customWidth="1"/>
    <col min="3" max="5" width="16.6640625" style="1" customWidth="1"/>
    <col min="6" max="6" width="16.6640625" style="2" customWidth="1"/>
    <col min="7" max="7" width="16.6640625" style="3" customWidth="1"/>
    <col min="8" max="8" width="16.6640625" style="1" customWidth="1"/>
    <col min="9" max="9" width="0.88671875" style="1" customWidth="1"/>
    <col min="10" max="12" width="15.44140625" style="3" customWidth="1"/>
    <col min="13" max="16384" width="11.5546875" style="1"/>
  </cols>
  <sheetData>
    <row r="1" spans="1:12" x14ac:dyDescent="0.25">
      <c r="A1" s="30"/>
      <c r="B1" s="30"/>
      <c r="C1" s="30"/>
      <c r="D1" s="30"/>
      <c r="E1" s="30"/>
      <c r="F1" s="31"/>
      <c r="G1" s="32"/>
      <c r="H1" s="30"/>
      <c r="I1" s="30"/>
      <c r="J1" s="32"/>
      <c r="K1" s="32"/>
      <c r="L1" s="32"/>
    </row>
    <row r="2" spans="1:12" ht="21" x14ac:dyDescent="0.4">
      <c r="A2" s="30"/>
      <c r="B2" s="33"/>
      <c r="C2" s="30"/>
      <c r="D2" s="30"/>
      <c r="E2" s="30"/>
      <c r="F2" s="31"/>
      <c r="G2" s="32"/>
      <c r="H2" s="30"/>
      <c r="I2" s="30"/>
      <c r="J2" s="32"/>
      <c r="K2" s="32"/>
      <c r="L2" s="32"/>
    </row>
    <row r="3" spans="1:12" ht="22.8" x14ac:dyDescent="0.4">
      <c r="A3" s="30"/>
      <c r="B3" s="77" t="s">
        <v>11</v>
      </c>
      <c r="C3" s="78"/>
      <c r="D3" s="78"/>
      <c r="E3" s="78"/>
      <c r="F3" s="31"/>
      <c r="G3" s="32"/>
      <c r="H3" s="30"/>
      <c r="I3" s="30"/>
      <c r="J3" s="32"/>
      <c r="K3" s="32"/>
      <c r="L3" s="32"/>
    </row>
    <row r="4" spans="1:12" x14ac:dyDescent="0.25">
      <c r="A4" s="30"/>
      <c r="B4" s="30"/>
      <c r="C4" s="30"/>
      <c r="D4" s="30"/>
      <c r="E4" s="30"/>
      <c r="F4" s="31"/>
      <c r="G4" s="32"/>
      <c r="H4" s="30"/>
      <c r="I4" s="30"/>
      <c r="J4" s="32"/>
      <c r="K4" s="32"/>
      <c r="L4" s="32"/>
    </row>
    <row r="5" spans="1:12" x14ac:dyDescent="0.25">
      <c r="A5" s="30"/>
      <c r="B5" s="30"/>
      <c r="C5" s="30"/>
      <c r="D5" s="30"/>
      <c r="E5" s="30"/>
      <c r="F5" s="31"/>
      <c r="G5" s="32"/>
      <c r="H5" s="30"/>
      <c r="I5" s="30"/>
      <c r="J5" s="32"/>
      <c r="K5" s="32"/>
      <c r="L5" s="32"/>
    </row>
    <row r="6" spans="1:12" x14ac:dyDescent="0.25">
      <c r="A6" s="30"/>
      <c r="B6" s="30"/>
      <c r="C6" s="30"/>
      <c r="D6" s="30"/>
      <c r="E6" s="30"/>
      <c r="F6" s="31"/>
      <c r="G6" s="32"/>
      <c r="H6" s="30"/>
      <c r="I6" s="30"/>
      <c r="J6" s="32"/>
      <c r="K6" s="32"/>
      <c r="L6" s="32"/>
    </row>
    <row r="7" spans="1:12" ht="20.399999999999999" customHeight="1" x14ac:dyDescent="0.25">
      <c r="A7" s="30"/>
      <c r="B7" s="57" t="s">
        <v>14</v>
      </c>
      <c r="C7" s="58"/>
      <c r="D7" s="58"/>
      <c r="E7" s="58"/>
      <c r="F7" s="76"/>
      <c r="G7" s="32"/>
      <c r="H7" s="30"/>
      <c r="I7" s="30"/>
      <c r="J7" s="32"/>
      <c r="K7" s="32"/>
      <c r="L7" s="32"/>
    </row>
    <row r="8" spans="1:12" x14ac:dyDescent="0.25">
      <c r="A8" s="30"/>
      <c r="B8" s="30"/>
      <c r="C8" s="30"/>
      <c r="D8" s="30"/>
      <c r="E8" s="30"/>
      <c r="F8" s="31"/>
      <c r="G8" s="32"/>
      <c r="H8" s="30"/>
      <c r="I8" s="30"/>
      <c r="J8" s="32"/>
      <c r="K8" s="32"/>
      <c r="L8" s="32"/>
    </row>
    <row r="9" spans="1:12" x14ac:dyDescent="0.25">
      <c r="A9" s="30"/>
      <c r="B9" s="38"/>
      <c r="C9" s="39"/>
      <c r="D9" s="40"/>
      <c r="E9" s="41"/>
      <c r="F9" s="42"/>
      <c r="G9" s="32"/>
      <c r="H9" s="30"/>
      <c r="I9" s="30"/>
      <c r="J9" s="32"/>
      <c r="K9" s="32"/>
      <c r="L9" s="32"/>
    </row>
    <row r="10" spans="1:12" s="51" customFormat="1" ht="23.4" customHeight="1" x14ac:dyDescent="0.3">
      <c r="A10" s="48"/>
      <c r="B10" s="46" t="s">
        <v>12</v>
      </c>
      <c r="C10" s="59">
        <v>8</v>
      </c>
      <c r="D10" s="49"/>
      <c r="E10" s="49"/>
      <c r="F10" s="47"/>
      <c r="G10" s="50"/>
      <c r="H10" s="48"/>
      <c r="I10" s="48"/>
      <c r="J10" s="50"/>
      <c r="K10" s="50"/>
      <c r="L10" s="50"/>
    </row>
    <row r="11" spans="1:12" s="51" customFormat="1" ht="23.4" customHeight="1" x14ac:dyDescent="0.3">
      <c r="A11" s="48"/>
      <c r="B11" s="52" t="s">
        <v>4</v>
      </c>
      <c r="C11" s="60">
        <f>52*6</f>
        <v>312</v>
      </c>
      <c r="D11" s="53"/>
      <c r="E11" s="50"/>
      <c r="F11" s="53"/>
      <c r="G11" s="50"/>
      <c r="H11" s="48"/>
      <c r="I11" s="48"/>
      <c r="J11" s="50"/>
      <c r="K11" s="50"/>
      <c r="L11" s="50"/>
    </row>
    <row r="12" spans="1:12" x14ac:dyDescent="0.25">
      <c r="A12" s="30"/>
      <c r="B12" s="43"/>
      <c r="C12" s="44"/>
      <c r="D12" s="31"/>
      <c r="E12" s="32"/>
      <c r="F12" s="31"/>
      <c r="G12" s="32"/>
      <c r="H12" s="30"/>
      <c r="I12" s="30"/>
      <c r="J12" s="32"/>
      <c r="K12" s="32"/>
      <c r="L12" s="32"/>
    </row>
    <row r="13" spans="1:12" x14ac:dyDescent="0.25">
      <c r="A13" s="30"/>
      <c r="B13" s="45" t="s">
        <v>15</v>
      </c>
      <c r="C13" s="24">
        <v>0.24</v>
      </c>
      <c r="D13" s="31"/>
      <c r="E13" s="32"/>
      <c r="F13" s="31"/>
      <c r="G13" s="32"/>
      <c r="H13" s="30"/>
      <c r="I13" s="30"/>
      <c r="J13" s="32"/>
      <c r="K13" s="32"/>
      <c r="L13" s="32"/>
    </row>
    <row r="14" spans="1:12" x14ac:dyDescent="0.25">
      <c r="A14" s="30"/>
      <c r="B14" s="30"/>
      <c r="C14" s="30"/>
      <c r="D14" s="30"/>
      <c r="E14" s="30"/>
      <c r="F14" s="31"/>
      <c r="G14" s="31"/>
      <c r="H14" s="30"/>
      <c r="I14" s="30"/>
      <c r="J14" s="32"/>
      <c r="K14" s="32"/>
      <c r="L14" s="32"/>
    </row>
    <row r="15" spans="1:12" ht="62.4" customHeight="1" x14ac:dyDescent="0.25">
      <c r="A15" s="30"/>
      <c r="C15" s="64" t="s">
        <v>5</v>
      </c>
      <c r="D15" s="6" t="s">
        <v>6</v>
      </c>
      <c r="E15" s="6" t="s">
        <v>12</v>
      </c>
      <c r="F15" s="7" t="s">
        <v>4</v>
      </c>
      <c r="G15" s="7" t="s">
        <v>7</v>
      </c>
      <c r="H15" s="7" t="s">
        <v>8</v>
      </c>
      <c r="J15" s="61" t="s">
        <v>10</v>
      </c>
      <c r="K15" s="8" t="s">
        <v>9</v>
      </c>
      <c r="L15" s="9" t="s">
        <v>13</v>
      </c>
    </row>
    <row r="16" spans="1:12" x14ac:dyDescent="0.25">
      <c r="A16" s="30"/>
      <c r="B16" s="10" t="s">
        <v>3</v>
      </c>
      <c r="C16" s="25"/>
      <c r="D16" s="65"/>
      <c r="E16" s="66"/>
      <c r="F16" s="67"/>
      <c r="G16" s="67"/>
      <c r="H16" s="68"/>
      <c r="J16" s="11"/>
      <c r="K16" s="11"/>
      <c r="L16" s="11"/>
    </row>
    <row r="17" spans="1:12" x14ac:dyDescent="0.25">
      <c r="A17" s="30"/>
      <c r="B17" s="36"/>
      <c r="C17" s="54">
        <v>48</v>
      </c>
      <c r="D17" s="12">
        <f>C17/1000</f>
        <v>4.8000000000000001E-2</v>
      </c>
      <c r="E17" s="13">
        <f>$C$10</f>
        <v>8</v>
      </c>
      <c r="F17" s="13">
        <f>$C$11</f>
        <v>312</v>
      </c>
      <c r="G17" s="13">
        <f>E17*F17*D17</f>
        <v>119.80800000000001</v>
      </c>
      <c r="H17" s="14">
        <f>G17*$C$13</f>
        <v>28.753920000000001</v>
      </c>
      <c r="J17" s="62"/>
      <c r="K17" s="11">
        <f>J17*G17</f>
        <v>0</v>
      </c>
      <c r="L17" s="26">
        <f>K17*$C$13</f>
        <v>0</v>
      </c>
    </row>
    <row r="18" spans="1:12" x14ac:dyDescent="0.25">
      <c r="A18" s="30"/>
      <c r="B18" s="36"/>
      <c r="C18" s="55">
        <v>80</v>
      </c>
      <c r="D18" s="5">
        <f>C18/1000</f>
        <v>0.08</v>
      </c>
      <c r="E18" s="13">
        <f>$C$10</f>
        <v>8</v>
      </c>
      <c r="F18" s="15">
        <f>$C$11</f>
        <v>312</v>
      </c>
      <c r="G18" s="13">
        <f>E18*F18*D18</f>
        <v>199.68</v>
      </c>
      <c r="H18" s="16">
        <f>G18*$C$13</f>
        <v>47.923200000000001</v>
      </c>
      <c r="J18" s="62"/>
      <c r="K18" s="11">
        <f t="shared" ref="K18:K39" si="0">J18*G18</f>
        <v>0</v>
      </c>
      <c r="L18" s="26">
        <f t="shared" ref="L18:L40" si="1">K18*$C$13</f>
        <v>0</v>
      </c>
    </row>
    <row r="19" spans="1:12" x14ac:dyDescent="0.25">
      <c r="A19" s="30"/>
      <c r="B19" s="37"/>
      <c r="C19" s="55">
        <v>120</v>
      </c>
      <c r="D19" s="70">
        <f>C19/1000</f>
        <v>0.12</v>
      </c>
      <c r="E19" s="71">
        <f>$C$10</f>
        <v>8</v>
      </c>
      <c r="F19" s="72">
        <f>$C$11</f>
        <v>312</v>
      </c>
      <c r="G19" s="71">
        <f>E19*F19*D19</f>
        <v>299.52</v>
      </c>
      <c r="H19" s="73">
        <f>G19*$C$13</f>
        <v>71.884799999999998</v>
      </c>
      <c r="J19" s="62"/>
      <c r="K19" s="11">
        <f t="shared" si="0"/>
        <v>0</v>
      </c>
      <c r="L19" s="26">
        <f t="shared" si="1"/>
        <v>0</v>
      </c>
    </row>
    <row r="20" spans="1:12" x14ac:dyDescent="0.25">
      <c r="A20" s="30"/>
      <c r="B20" s="20" t="s">
        <v>0</v>
      </c>
      <c r="C20" s="69"/>
      <c r="D20" s="44"/>
      <c r="E20" s="74"/>
      <c r="F20" s="67"/>
      <c r="G20" s="44"/>
      <c r="H20" s="75"/>
      <c r="J20" s="11"/>
      <c r="K20" s="11">
        <f t="shared" si="0"/>
        <v>0</v>
      </c>
      <c r="L20" s="26">
        <f t="shared" si="1"/>
        <v>0</v>
      </c>
    </row>
    <row r="21" spans="1:12" x14ac:dyDescent="0.25">
      <c r="A21" s="30"/>
      <c r="B21" s="36"/>
      <c r="C21" s="54">
        <v>25</v>
      </c>
      <c r="D21" s="12">
        <f>C21/1000</f>
        <v>2.5000000000000001E-2</v>
      </c>
      <c r="E21" s="13">
        <f>$C$10</f>
        <v>8</v>
      </c>
      <c r="F21" s="13">
        <f>$C$11</f>
        <v>312</v>
      </c>
      <c r="G21" s="13">
        <f>E21*F21*D21</f>
        <v>62.400000000000006</v>
      </c>
      <c r="H21" s="14">
        <f>G21*$C$13</f>
        <v>14.976000000000001</v>
      </c>
      <c r="J21" s="62"/>
      <c r="K21" s="11">
        <f t="shared" si="0"/>
        <v>0</v>
      </c>
      <c r="L21" s="26">
        <f t="shared" si="1"/>
        <v>0</v>
      </c>
    </row>
    <row r="22" spans="1:12" x14ac:dyDescent="0.25">
      <c r="A22" s="30"/>
      <c r="B22" s="36"/>
      <c r="C22" s="55">
        <v>40</v>
      </c>
      <c r="D22" s="5">
        <f>C22/1000</f>
        <v>0.04</v>
      </c>
      <c r="E22" s="13">
        <f>$C$10</f>
        <v>8</v>
      </c>
      <c r="F22" s="15">
        <f>$C$11</f>
        <v>312</v>
      </c>
      <c r="G22" s="13">
        <f>E22*F22*D22</f>
        <v>99.84</v>
      </c>
      <c r="H22" s="16">
        <f>G22*$C$13</f>
        <v>23.961600000000001</v>
      </c>
      <c r="J22" s="62"/>
      <c r="K22" s="11">
        <f t="shared" si="0"/>
        <v>0</v>
      </c>
      <c r="L22" s="26">
        <f t="shared" si="1"/>
        <v>0</v>
      </c>
    </row>
    <row r="23" spans="1:12" x14ac:dyDescent="0.25">
      <c r="A23" s="30"/>
      <c r="B23" s="37"/>
      <c r="C23" s="56">
        <v>60</v>
      </c>
      <c r="D23" s="17">
        <f>C23/1000</f>
        <v>0.06</v>
      </c>
      <c r="E23" s="13">
        <f>$C$10</f>
        <v>8</v>
      </c>
      <c r="F23" s="18">
        <f>$C$11</f>
        <v>312</v>
      </c>
      <c r="G23" s="13">
        <f>E23*F23*D23</f>
        <v>149.76</v>
      </c>
      <c r="H23" s="19">
        <f>G23*$C$13</f>
        <v>35.942399999999999</v>
      </c>
      <c r="J23" s="62"/>
      <c r="K23" s="11">
        <f t="shared" si="0"/>
        <v>0</v>
      </c>
      <c r="L23" s="26">
        <f t="shared" si="1"/>
        <v>0</v>
      </c>
    </row>
    <row r="24" spans="1:12" x14ac:dyDescent="0.25">
      <c r="A24" s="30"/>
      <c r="B24" s="21" t="s">
        <v>2</v>
      </c>
      <c r="C24" s="69"/>
      <c r="D24" s="44"/>
      <c r="E24" s="67"/>
      <c r="F24" s="67"/>
      <c r="G24" s="67"/>
      <c r="H24" s="68"/>
      <c r="J24" s="11"/>
      <c r="K24" s="11">
        <f t="shared" si="0"/>
        <v>0</v>
      </c>
      <c r="L24" s="26">
        <f t="shared" si="1"/>
        <v>0</v>
      </c>
    </row>
    <row r="25" spans="1:12" x14ac:dyDescent="0.25">
      <c r="A25" s="30"/>
      <c r="B25" s="36"/>
      <c r="C25" s="54">
        <v>16</v>
      </c>
      <c r="D25" s="12">
        <f>C25/1000</f>
        <v>1.6E-2</v>
      </c>
      <c r="E25" s="13">
        <f>$C$10</f>
        <v>8</v>
      </c>
      <c r="F25" s="13">
        <f>$C$11</f>
        <v>312</v>
      </c>
      <c r="G25" s="13">
        <f>E25*F25*D25</f>
        <v>39.936</v>
      </c>
      <c r="H25" s="14">
        <f>G25*$C$13</f>
        <v>9.5846400000000003</v>
      </c>
      <c r="J25" s="62"/>
      <c r="K25" s="11">
        <f t="shared" si="0"/>
        <v>0</v>
      </c>
      <c r="L25" s="26">
        <f t="shared" si="1"/>
        <v>0</v>
      </c>
    </row>
    <row r="26" spans="1:12" x14ac:dyDescent="0.25">
      <c r="A26" s="30"/>
      <c r="B26" s="36"/>
      <c r="C26" s="55">
        <v>22</v>
      </c>
      <c r="D26" s="5">
        <f>C26/1000</f>
        <v>2.1999999999999999E-2</v>
      </c>
      <c r="E26" s="13">
        <f>$C$10</f>
        <v>8</v>
      </c>
      <c r="F26" s="15">
        <f>$C$11</f>
        <v>312</v>
      </c>
      <c r="G26" s="13">
        <f>E26*F26*D26</f>
        <v>54.911999999999999</v>
      </c>
      <c r="H26" s="16">
        <f>G26*$C$13</f>
        <v>13.178879999999999</v>
      </c>
      <c r="J26" s="62"/>
      <c r="K26" s="11">
        <f t="shared" si="0"/>
        <v>0</v>
      </c>
      <c r="L26" s="26">
        <f t="shared" si="1"/>
        <v>0</v>
      </c>
    </row>
    <row r="27" spans="1:12" x14ac:dyDescent="0.25">
      <c r="A27" s="30"/>
      <c r="B27" s="36"/>
      <c r="C27" s="55">
        <v>32</v>
      </c>
      <c r="D27" s="5">
        <f>C27/1000</f>
        <v>3.2000000000000001E-2</v>
      </c>
      <c r="E27" s="13">
        <f>$C$10</f>
        <v>8</v>
      </c>
      <c r="F27" s="15">
        <f>$C$11</f>
        <v>312</v>
      </c>
      <c r="G27" s="13">
        <f>E27*F27*D27</f>
        <v>79.872</v>
      </c>
      <c r="H27" s="16">
        <f>G27*$C$13</f>
        <v>19.169280000000001</v>
      </c>
      <c r="J27" s="62"/>
      <c r="K27" s="11">
        <f t="shared" si="0"/>
        <v>0</v>
      </c>
      <c r="L27" s="26">
        <f t="shared" si="1"/>
        <v>0</v>
      </c>
    </row>
    <row r="28" spans="1:12" x14ac:dyDescent="0.25">
      <c r="A28" s="30"/>
      <c r="B28" s="36"/>
      <c r="C28" s="55">
        <v>36</v>
      </c>
      <c r="D28" s="5">
        <f>C28/1000</f>
        <v>3.5999999999999997E-2</v>
      </c>
      <c r="E28" s="13">
        <f>$C$10</f>
        <v>8</v>
      </c>
      <c r="F28" s="15">
        <f>$C$11</f>
        <v>312</v>
      </c>
      <c r="G28" s="13">
        <f>E28*F28*D28</f>
        <v>89.855999999999995</v>
      </c>
      <c r="H28" s="16">
        <f>G28*$C$13</f>
        <v>21.565439999999999</v>
      </c>
      <c r="J28" s="62"/>
      <c r="K28" s="11">
        <f t="shared" si="0"/>
        <v>0</v>
      </c>
      <c r="L28" s="26">
        <f t="shared" si="1"/>
        <v>0</v>
      </c>
    </row>
    <row r="29" spans="1:12" x14ac:dyDescent="0.25">
      <c r="A29" s="30"/>
      <c r="B29" s="36"/>
      <c r="C29" s="55">
        <v>44</v>
      </c>
      <c r="D29" s="5">
        <f>C29/1000</f>
        <v>4.3999999999999997E-2</v>
      </c>
      <c r="E29" s="13">
        <f>$C$10</f>
        <v>8</v>
      </c>
      <c r="F29" s="15">
        <f>$C$11</f>
        <v>312</v>
      </c>
      <c r="G29" s="13">
        <f>E29*F29*D29</f>
        <v>109.824</v>
      </c>
      <c r="H29" s="16">
        <f>G29*$C$13</f>
        <v>26.357759999999999</v>
      </c>
      <c r="J29" s="62"/>
      <c r="K29" s="11">
        <f t="shared" si="0"/>
        <v>0</v>
      </c>
      <c r="L29" s="26">
        <f t="shared" si="1"/>
        <v>0</v>
      </c>
    </row>
    <row r="30" spans="1:12" x14ac:dyDescent="0.25">
      <c r="A30" s="30"/>
      <c r="B30" s="37"/>
      <c r="C30" s="56">
        <v>58</v>
      </c>
      <c r="D30" s="17">
        <f>C30/1000</f>
        <v>5.8000000000000003E-2</v>
      </c>
      <c r="E30" s="13">
        <f>$C$10</f>
        <v>8</v>
      </c>
      <c r="F30" s="18">
        <f>$C$11</f>
        <v>312</v>
      </c>
      <c r="G30" s="13">
        <f>E30*F30*D30</f>
        <v>144.768</v>
      </c>
      <c r="H30" s="19">
        <f>G30*$C$13</f>
        <v>34.744320000000002</v>
      </c>
      <c r="J30" s="62"/>
      <c r="K30" s="11">
        <f t="shared" si="0"/>
        <v>0</v>
      </c>
      <c r="L30" s="26">
        <f t="shared" si="1"/>
        <v>0</v>
      </c>
    </row>
    <row r="31" spans="1:12" x14ac:dyDescent="0.25">
      <c r="A31" s="30"/>
      <c r="B31" s="22" t="s">
        <v>1</v>
      </c>
      <c r="C31" s="69"/>
      <c r="D31" s="44"/>
      <c r="E31" s="67"/>
      <c r="F31" s="67"/>
      <c r="G31" s="67"/>
      <c r="H31" s="68"/>
      <c r="J31" s="11"/>
      <c r="K31" s="11">
        <f t="shared" si="0"/>
        <v>0</v>
      </c>
      <c r="L31" s="26">
        <f t="shared" si="1"/>
        <v>0</v>
      </c>
    </row>
    <row r="32" spans="1:12" x14ac:dyDescent="0.25">
      <c r="A32" s="30"/>
      <c r="B32" s="36"/>
      <c r="C32" s="54">
        <v>7</v>
      </c>
      <c r="D32" s="12">
        <f t="shared" ref="D32:D39" si="2">C32/1000</f>
        <v>7.0000000000000001E-3</v>
      </c>
      <c r="E32" s="13">
        <f>$C$10</f>
        <v>8</v>
      </c>
      <c r="F32" s="13">
        <f>$C$11</f>
        <v>312</v>
      </c>
      <c r="G32" s="13">
        <f>E32*F32*D32</f>
        <v>17.472000000000001</v>
      </c>
      <c r="H32" s="14">
        <f>G32*$C$13</f>
        <v>4.1932800000000006</v>
      </c>
      <c r="J32" s="62"/>
      <c r="K32" s="11">
        <f t="shared" si="0"/>
        <v>0</v>
      </c>
      <c r="L32" s="26">
        <f t="shared" si="1"/>
        <v>0</v>
      </c>
    </row>
    <row r="33" spans="1:12" x14ac:dyDescent="0.25">
      <c r="A33" s="30"/>
      <c r="B33" s="36"/>
      <c r="C33" s="55">
        <v>9</v>
      </c>
      <c r="D33" s="5">
        <f t="shared" si="2"/>
        <v>8.9999999999999993E-3</v>
      </c>
      <c r="E33" s="13">
        <f>$C$10</f>
        <v>8</v>
      </c>
      <c r="F33" s="15">
        <f>$C$11</f>
        <v>312</v>
      </c>
      <c r="G33" s="13">
        <f>E33*F33*D33</f>
        <v>22.463999999999999</v>
      </c>
      <c r="H33" s="16">
        <f>G33*$C$13</f>
        <v>5.3913599999999997</v>
      </c>
      <c r="J33" s="62"/>
      <c r="K33" s="11">
        <f t="shared" si="0"/>
        <v>0</v>
      </c>
      <c r="L33" s="26">
        <f t="shared" si="1"/>
        <v>0</v>
      </c>
    </row>
    <row r="34" spans="1:12" x14ac:dyDescent="0.25">
      <c r="A34" s="30"/>
      <c r="B34" s="36"/>
      <c r="C34" s="55">
        <v>10</v>
      </c>
      <c r="D34" s="5">
        <f t="shared" si="2"/>
        <v>0.01</v>
      </c>
      <c r="E34" s="13">
        <f>$C$10</f>
        <v>8</v>
      </c>
      <c r="F34" s="15">
        <f>$C$11</f>
        <v>312</v>
      </c>
      <c r="G34" s="13">
        <f>E34*F34*D34</f>
        <v>24.96</v>
      </c>
      <c r="H34" s="16">
        <f>G34*$C$13</f>
        <v>5.9904000000000002</v>
      </c>
      <c r="J34" s="62"/>
      <c r="K34" s="11">
        <f t="shared" si="0"/>
        <v>0</v>
      </c>
      <c r="L34" s="26">
        <f t="shared" si="1"/>
        <v>0</v>
      </c>
    </row>
    <row r="35" spans="1:12" x14ac:dyDescent="0.25">
      <c r="A35" s="30"/>
      <c r="B35" s="36"/>
      <c r="C35" s="55">
        <v>11</v>
      </c>
      <c r="D35" s="5">
        <f t="shared" si="2"/>
        <v>1.0999999999999999E-2</v>
      </c>
      <c r="E35" s="13">
        <f>$C$10</f>
        <v>8</v>
      </c>
      <c r="F35" s="15">
        <f>$C$11</f>
        <v>312</v>
      </c>
      <c r="G35" s="13">
        <f>E35*F35*D35</f>
        <v>27.456</v>
      </c>
      <c r="H35" s="16">
        <f>G35*$C$13</f>
        <v>6.5894399999999997</v>
      </c>
      <c r="J35" s="62"/>
      <c r="K35" s="11">
        <f t="shared" si="0"/>
        <v>0</v>
      </c>
      <c r="L35" s="26">
        <f t="shared" si="1"/>
        <v>0</v>
      </c>
    </row>
    <row r="36" spans="1:12" x14ac:dyDescent="0.25">
      <c r="A36" s="30"/>
      <c r="B36" s="36"/>
      <c r="C36" s="55">
        <v>13</v>
      </c>
      <c r="D36" s="5">
        <f t="shared" si="2"/>
        <v>1.2999999999999999E-2</v>
      </c>
      <c r="E36" s="13">
        <f>$C$10</f>
        <v>8</v>
      </c>
      <c r="F36" s="15">
        <f>$C$11</f>
        <v>312</v>
      </c>
      <c r="G36" s="13">
        <f>E36*F36*D36</f>
        <v>32.448</v>
      </c>
      <c r="H36" s="16">
        <f>G36*$C$13</f>
        <v>7.7875199999999998</v>
      </c>
      <c r="J36" s="62"/>
      <c r="K36" s="11">
        <f t="shared" si="0"/>
        <v>0</v>
      </c>
      <c r="L36" s="26">
        <f t="shared" si="1"/>
        <v>0</v>
      </c>
    </row>
    <row r="37" spans="1:12" x14ac:dyDescent="0.25">
      <c r="A37" s="30"/>
      <c r="B37" s="36"/>
      <c r="C37" s="55">
        <v>16</v>
      </c>
      <c r="D37" s="5">
        <f t="shared" si="2"/>
        <v>1.6E-2</v>
      </c>
      <c r="E37" s="13">
        <f>$C$10</f>
        <v>8</v>
      </c>
      <c r="F37" s="15">
        <f>$C$11</f>
        <v>312</v>
      </c>
      <c r="G37" s="13">
        <f>E37*F37*D37</f>
        <v>39.936</v>
      </c>
      <c r="H37" s="16">
        <f>G37*$C$13</f>
        <v>9.5846400000000003</v>
      </c>
      <c r="J37" s="62"/>
      <c r="K37" s="11">
        <f t="shared" si="0"/>
        <v>0</v>
      </c>
      <c r="L37" s="26">
        <f t="shared" si="1"/>
        <v>0</v>
      </c>
    </row>
    <row r="38" spans="1:12" x14ac:dyDescent="0.25">
      <c r="A38" s="30"/>
      <c r="B38" s="36"/>
      <c r="C38" s="55">
        <v>18</v>
      </c>
      <c r="D38" s="5">
        <f t="shared" si="2"/>
        <v>1.7999999999999999E-2</v>
      </c>
      <c r="E38" s="13">
        <f>$C$10</f>
        <v>8</v>
      </c>
      <c r="F38" s="15">
        <f>$C$11</f>
        <v>312</v>
      </c>
      <c r="G38" s="13">
        <f>E38*F38*D38</f>
        <v>44.927999999999997</v>
      </c>
      <c r="H38" s="16">
        <f>G38*$C$13</f>
        <v>10.782719999999999</v>
      </c>
      <c r="J38" s="62"/>
      <c r="K38" s="11">
        <f t="shared" si="0"/>
        <v>0</v>
      </c>
      <c r="L38" s="26">
        <f t="shared" si="1"/>
        <v>0</v>
      </c>
    </row>
    <row r="39" spans="1:12" x14ac:dyDescent="0.25">
      <c r="A39" s="30"/>
      <c r="B39" s="37"/>
      <c r="C39" s="55">
        <v>26</v>
      </c>
      <c r="D39" s="5">
        <f t="shared" si="2"/>
        <v>2.5999999999999999E-2</v>
      </c>
      <c r="E39" s="13">
        <f>$C$10</f>
        <v>8</v>
      </c>
      <c r="F39" s="15">
        <f>$C$11</f>
        <v>312</v>
      </c>
      <c r="G39" s="13">
        <f>E39*F39*D39</f>
        <v>64.896000000000001</v>
      </c>
      <c r="H39" s="16">
        <f>G39*$C$13</f>
        <v>15.57504</v>
      </c>
      <c r="J39" s="63"/>
      <c r="K39" s="12">
        <f t="shared" si="0"/>
        <v>0</v>
      </c>
      <c r="L39" s="27">
        <f t="shared" si="1"/>
        <v>0</v>
      </c>
    </row>
    <row r="40" spans="1:12" ht="25.2" customHeight="1" x14ac:dyDescent="0.25">
      <c r="A40" s="30"/>
      <c r="B40" s="30"/>
      <c r="C40" s="30"/>
      <c r="D40" s="30"/>
      <c r="E40" s="30"/>
      <c r="F40" s="31"/>
      <c r="G40" s="32"/>
      <c r="H40" s="30"/>
      <c r="I40" s="30"/>
      <c r="J40" s="32"/>
      <c r="K40" s="28">
        <f>SUM(K17:K39)</f>
        <v>0</v>
      </c>
      <c r="L40" s="29">
        <f t="shared" si="1"/>
        <v>0</v>
      </c>
    </row>
    <row r="41" spans="1:12" x14ac:dyDescent="0.25">
      <c r="A41" s="30"/>
      <c r="B41" s="30"/>
      <c r="C41" s="30"/>
      <c r="D41" s="30"/>
      <c r="E41" s="30"/>
      <c r="F41" s="31"/>
      <c r="G41" s="32"/>
      <c r="H41" s="30"/>
      <c r="I41" s="30"/>
      <c r="J41" s="32"/>
      <c r="K41" s="32"/>
      <c r="L41" s="32"/>
    </row>
    <row r="42" spans="1:12" x14ac:dyDescent="0.25">
      <c r="A42" s="30"/>
      <c r="B42" s="30"/>
      <c r="C42" s="30"/>
      <c r="D42" s="30"/>
      <c r="E42" s="30"/>
      <c r="F42" s="31"/>
      <c r="G42" s="32"/>
      <c r="H42" s="30"/>
      <c r="I42" s="30"/>
      <c r="J42" s="32"/>
      <c r="K42" s="32"/>
      <c r="L42" s="32"/>
    </row>
    <row r="43" spans="1:12" x14ac:dyDescent="0.25">
      <c r="A43" s="30"/>
      <c r="B43" s="30"/>
      <c r="C43" s="30"/>
      <c r="D43" s="30"/>
      <c r="E43" s="30"/>
      <c r="F43" s="31"/>
      <c r="G43" s="32"/>
      <c r="H43" s="30"/>
      <c r="I43" s="30"/>
      <c r="J43" s="32"/>
      <c r="K43" s="32"/>
      <c r="L43" s="32"/>
    </row>
    <row r="44" spans="1:12" x14ac:dyDescent="0.25">
      <c r="A44" s="30"/>
      <c r="B44" s="30"/>
      <c r="C44" s="30"/>
      <c r="D44" s="30"/>
      <c r="E44" s="30"/>
      <c r="F44" s="31"/>
      <c r="G44" s="32"/>
      <c r="H44" s="30"/>
      <c r="I44" s="30"/>
      <c r="J44" s="32"/>
      <c r="K44" s="32"/>
      <c r="L44" s="32"/>
    </row>
    <row r="45" spans="1:12" x14ac:dyDescent="0.25">
      <c r="A45" s="30"/>
      <c r="B45" s="30"/>
      <c r="C45" s="30"/>
      <c r="D45" s="30"/>
      <c r="E45" s="30"/>
      <c r="F45" s="31"/>
      <c r="G45" s="32"/>
      <c r="H45" s="30"/>
      <c r="I45" s="30"/>
      <c r="J45" s="32"/>
      <c r="K45" s="32"/>
      <c r="L45" s="32"/>
    </row>
    <row r="46" spans="1:12" x14ac:dyDescent="0.25">
      <c r="A46" s="30"/>
      <c r="B46" s="30"/>
      <c r="C46" s="30"/>
      <c r="D46" s="30"/>
      <c r="E46" s="34"/>
      <c r="F46" s="31"/>
      <c r="G46" s="31"/>
      <c r="H46" s="35"/>
      <c r="I46" s="30"/>
      <c r="J46" s="32"/>
      <c r="K46" s="32"/>
      <c r="L46" s="32"/>
    </row>
    <row r="47" spans="1:12" x14ac:dyDescent="0.25">
      <c r="A47" s="30"/>
      <c r="B47" s="30"/>
      <c r="C47" s="30"/>
      <c r="D47" s="30"/>
      <c r="E47" s="30"/>
      <c r="F47" s="31"/>
      <c r="G47" s="32"/>
      <c r="H47" s="30"/>
      <c r="I47" s="30"/>
      <c r="J47" s="32"/>
      <c r="K47" s="32"/>
      <c r="L47" s="32"/>
    </row>
    <row r="48" spans="1:12" x14ac:dyDescent="0.25">
      <c r="A48" s="30"/>
      <c r="B48" s="30"/>
      <c r="C48" s="30"/>
      <c r="D48" s="30"/>
      <c r="E48" s="30"/>
      <c r="F48" s="31"/>
      <c r="G48" s="32"/>
      <c r="H48" s="30"/>
      <c r="I48" s="30"/>
      <c r="J48" s="32"/>
      <c r="K48" s="32"/>
      <c r="L48" s="32"/>
    </row>
    <row r="49" spans="1:12" x14ac:dyDescent="0.25">
      <c r="A49" s="30"/>
      <c r="B49" s="30"/>
      <c r="C49" s="30"/>
      <c r="D49" s="30"/>
      <c r="E49" s="30"/>
      <c r="F49" s="31"/>
      <c r="G49" s="32"/>
      <c r="H49" s="30"/>
      <c r="I49" s="30"/>
      <c r="J49" s="32"/>
      <c r="K49" s="32"/>
      <c r="L49" s="32"/>
    </row>
    <row r="55" spans="1:12" x14ac:dyDescent="0.25">
      <c r="E55" s="4"/>
      <c r="G55" s="2"/>
      <c r="H55" s="23"/>
    </row>
    <row r="60" spans="1:12" x14ac:dyDescent="0.25">
      <c r="G60" s="2"/>
    </row>
  </sheetData>
  <pageMargins left="0.7" right="0.7" top="0.75" bottom="0.75" header="0.3" footer="0.3"/>
  <pageSetup paperSize="9" scale="6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éclairage vitrines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</dc:creator>
  <cp:lastModifiedBy>FC</cp:lastModifiedBy>
  <cp:lastPrinted>2022-08-22T06:29:06Z</cp:lastPrinted>
  <dcterms:created xsi:type="dcterms:W3CDTF">2022-08-22T05:28:10Z</dcterms:created>
  <dcterms:modified xsi:type="dcterms:W3CDTF">2022-08-22T08:32:01Z</dcterms:modified>
</cp:coreProperties>
</file>